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EUROTEK\Desktop\VDK\"/>
    </mc:Choice>
  </mc:AlternateContent>
  <xr:revisionPtr revIDLastSave="0" documentId="13_ncr:1_{09F46DD3-6608-47C8-A6E0-EDC8CEB1256A}" xr6:coauthVersionLast="47" xr6:coauthVersionMax="47" xr10:uidLastSave="{00000000-0000-0000-0000-000000000000}"/>
  <bookViews>
    <workbookView xWindow="5070" yWindow="195" windowWidth="17850" windowHeight="13275" firstSheet="1" xr2:uid="{83548F5D-632D-4CC0-ACFC-647A927B7192}"/>
  </bookViews>
  <sheets>
    <sheet name="Sheet1" sheetId="1" r:id="rId1"/>
    <sheet name="Sheet2" sheetId="2" r:id="rId2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Q12" i="1" l="1"/>
  <c r="N39" i="1"/>
  <c r="N38" i="1"/>
  <c r="N31" i="1"/>
  <c r="N30" i="1"/>
  <c r="N29" i="1"/>
  <c r="N28" i="1"/>
  <c r="N27" i="1"/>
  <c r="N26" i="1"/>
  <c r="N25" i="1"/>
  <c r="N24" i="1"/>
  <c r="N23" i="1"/>
  <c r="N22" i="1"/>
  <c r="N21" i="1"/>
  <c r="N20" i="1"/>
  <c r="N19" i="1"/>
  <c r="N18" i="1"/>
  <c r="N17" i="1"/>
  <c r="N16" i="1"/>
  <c r="N15" i="1"/>
  <c r="N14" i="1"/>
  <c r="N13" i="1"/>
  <c r="N12" i="1"/>
  <c r="N35" i="1"/>
  <c r="N34" i="1"/>
  <c r="N33" i="1"/>
  <c r="N32" i="1"/>
  <c r="N43" i="1"/>
  <c r="N42" i="1"/>
  <c r="N41" i="1"/>
  <c r="N40" i="1"/>
  <c r="N37" i="1"/>
  <c r="N36" i="1"/>
  <c r="N44" i="1" l="1"/>
  <c r="N45" i="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NEUROTEK</author>
  </authors>
  <commentList>
    <comment ref="G12" authorId="0" shapeId="0" xr:uid="{914FB639-6A27-4551-BF44-71313D0EC247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good hash no cells</t>
        </r>
      </text>
    </comment>
    <comment ref="F14" authorId="0" shapeId="0" xr:uid="{2E609A58-CD55-40F5-BEA8-CE68F0BFA310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cells before and after</t>
        </r>
      </text>
    </comment>
    <comment ref="G14" authorId="0" shapeId="0" xr:uid="{61D14A94-09E4-4572-A2A2-878DA140A31C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good cells lots of hash</t>
        </r>
      </text>
    </comment>
    <comment ref="F16" authorId="0" shapeId="0" xr:uid="{0A41CF1E-E3EB-47BE-A46F-CE97099D0BE8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ncnc</t>
        </r>
      </text>
    </comment>
    <comment ref="H16" authorId="0" shapeId="0" xr:uid="{6D4FDE3F-AF4C-4996-8171-89ED12C4CBBD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sudden noise drop after turn, possible entry into brain very odd potential divoting?
</t>
        </r>
      </text>
    </comment>
    <comment ref="I16" authorId="0" shapeId="0" xr:uid="{21F66109-E426-4F22-87F1-28B945F2EC03}">
      <text>
        <r>
          <rPr>
            <b/>
            <sz val="9"/>
            <color indexed="81"/>
            <rFont val="Tahoma"/>
            <family val="2"/>
          </rPr>
          <t>NEUROTEK:</t>
        </r>
        <r>
          <rPr>
            <sz val="9"/>
            <color indexed="81"/>
            <rFont val="Tahoma"/>
            <family val="2"/>
          </rPr>
          <t xml:space="preserve">
unstuck</t>
        </r>
      </text>
    </comment>
    <comment ref="F18" authorId="0" shapeId="0" xr:uid="{47AE22E8-63AC-422D-AD9A-928CB4F00E26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ncnc</t>
        </r>
      </text>
    </comment>
    <comment ref="H18" authorId="0" shapeId="0" xr:uid="{69C9E345-0320-4ABB-9A02-617671A9ADB0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hash</t>
        </r>
      </text>
    </comment>
    <comment ref="F20" authorId="0" shapeId="0" xr:uid="{2838DBDF-E5DE-4799-868B-5453ECD5CBAC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ncnc</t>
        </r>
      </text>
    </comment>
    <comment ref="G20" authorId="0" shapeId="0" xr:uid="{D246D3FC-C29E-4091-8F8C-A9AF99EB1EDE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ncnc</t>
        </r>
      </text>
    </comment>
    <comment ref="F22" authorId="0" shapeId="0" xr:uid="{4ECA56F0-7F90-4075-A8DD-E900A92960BE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ncnc</t>
        </r>
      </text>
    </comment>
    <comment ref="I22" authorId="0" shapeId="0" xr:uid="{14F53EEC-AFF0-4CF8-BC4A-ACA20E137378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unstuck and got cells</t>
        </r>
      </text>
    </comment>
    <comment ref="F24" authorId="0" shapeId="0" xr:uid="{0B153302-4684-466F-8B40-F273E4993855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ncnc</t>
        </r>
      </text>
    </comment>
    <comment ref="I24" authorId="0" shapeId="0" xr:uid="{FBD796A3-E239-47AA-A139-470D85E4B8CD}">
      <text>
        <r>
          <rPr>
            <b/>
            <sz val="9"/>
            <color indexed="81"/>
            <rFont val="Tahoma"/>
            <family val="2"/>
          </rPr>
          <t>NEUROTEK:</t>
        </r>
        <r>
          <rPr>
            <sz val="9"/>
            <color indexed="81"/>
            <rFont val="Tahoma"/>
            <family val="2"/>
          </rPr>
          <t xml:space="preserve">
hash
</t>
        </r>
      </text>
    </comment>
    <comment ref="G26" authorId="0" shapeId="0" xr:uid="{280C0D13-14C0-4439-98CC-4561F44EAB4B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small units </t>
        </r>
      </text>
    </comment>
    <comment ref="F28" authorId="0" shapeId="0" xr:uid="{363A4156-9949-433A-80EC-90AA013FB868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had cells turned got more cells</t>
        </r>
      </text>
    </comment>
    <comment ref="G28" authorId="0" shapeId="0" xr:uid="{0A6A297C-A898-4B7C-BB9A-8244618B9201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had cells turned got more cells</t>
        </r>
      </text>
    </comment>
    <comment ref="I28" authorId="0" shapeId="0" xr:uid="{7505D338-4FEE-421B-A5FF-351046DB253D}">
      <text>
        <r>
          <rPr>
            <b/>
            <sz val="9"/>
            <color indexed="81"/>
            <rFont val="Tahoma"/>
            <family val="2"/>
          </rPr>
          <t>NEUROTEK:</t>
        </r>
        <r>
          <rPr>
            <sz val="9"/>
            <color indexed="81"/>
            <rFont val="Tahoma"/>
            <family val="2"/>
          </rPr>
          <t xml:space="preserve">
was stuck see cells had to be aggressive, silica looks kind ahigh so I think this is higher than expected possibly now at 1200 depth
</t>
        </r>
      </text>
    </comment>
    <comment ref="F30" authorId="0" shapeId="0" xr:uid="{1EF03802-9AA0-4783-936C-266DF1FCB4D0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had hash, turned got cells</t>
        </r>
      </text>
    </comment>
    <comment ref="G30" authorId="0" shapeId="0" xr:uid="{DA29A8B9-A95E-4284-8A3C-2C6C3DC6B311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cells</t>
        </r>
      </text>
    </comment>
    <comment ref="I30" authorId="0" shapeId="0" xr:uid="{6F338C02-2585-4959-9BCE-25498B89EF66}">
      <text>
        <r>
          <rPr>
            <b/>
            <sz val="9"/>
            <color indexed="81"/>
            <rFont val="Tahoma"/>
            <family val="2"/>
          </rPr>
          <t>NEUROTEK:</t>
        </r>
        <r>
          <rPr>
            <sz val="9"/>
            <color indexed="81"/>
            <rFont val="Tahoma"/>
            <family val="2"/>
          </rPr>
          <t xml:space="preserve">
Had cells got more cells
</t>
        </r>
      </text>
    </comment>
    <comment ref="I32" authorId="0" shapeId="0" xr:uid="{021B6086-C67B-494B-B07A-6B7762D0B6C2}">
      <text>
        <r>
          <rPr>
            <b/>
            <sz val="9"/>
            <color indexed="81"/>
            <rFont val="Tahoma"/>
            <family val="2"/>
          </rPr>
          <t>NEUROTEK:</t>
        </r>
        <r>
          <rPr>
            <sz val="9"/>
            <color indexed="81"/>
            <rFont val="Tahoma"/>
            <family val="2"/>
          </rPr>
          <t xml:space="preserve">
wasstuck and unstuck it</t>
        </r>
      </text>
    </comment>
    <comment ref="G34" authorId="0" shapeId="0" xr:uid="{774F1D9C-BC26-4F6E-825F-C3A7260DAF47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hashey clls</t>
        </r>
      </text>
    </comment>
    <comment ref="I34" authorId="0" shapeId="0" xr:uid="{F921B23A-4A2B-41E0-87D0-65B3363927EC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was stuck so pulled up</t>
        </r>
      </text>
    </comment>
    <comment ref="F36" authorId="0" shapeId="0" xr:uid="{F3EE54C0-0345-4376-8C9A-20A365B0350A}">
      <text>
        <r>
          <rPr>
            <b/>
            <sz val="9"/>
            <color indexed="81"/>
            <rFont val="Tahoma"/>
            <family val="2"/>
          </rPr>
          <t>NEUROTEK:</t>
        </r>
        <r>
          <rPr>
            <sz val="9"/>
            <color indexed="81"/>
            <rFont val="Tahoma"/>
            <family val="2"/>
          </rPr>
          <t xml:space="preserve">
no cells to great cells</t>
        </r>
      </text>
    </comment>
    <comment ref="G36" authorId="0" shapeId="0" xr:uid="{8D76B872-E72F-474D-9266-E1272871F3A6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had cels at start and small cells after turn</t>
        </r>
      </text>
    </comment>
    <comment ref="F40" authorId="0" shapeId="0" xr:uid="{3D676EC1-CB4A-4409-AD93-D6109791877B}">
      <text>
        <r>
          <rPr>
            <b/>
            <sz val="9"/>
            <color indexed="81"/>
            <rFont val="Tahoma"/>
            <family val="2"/>
          </rPr>
          <t>NEUROTEK:</t>
        </r>
        <r>
          <rPr>
            <sz val="9"/>
            <color indexed="81"/>
            <rFont val="Tahoma"/>
            <family val="2"/>
          </rPr>
          <t xml:space="preserve">
had cells then turned and got small hash cells</t>
        </r>
      </text>
    </comment>
    <comment ref="G40" authorId="0" shapeId="0" xr:uid="{CB679905-9F5A-490B-A629-F6B83E176DBB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good sized cells</t>
        </r>
      </text>
    </comment>
    <comment ref="F42" authorId="0" shapeId="0" xr:uid="{02DB1908-10D9-4415-A6B1-9BFD1FF5EBD9}">
      <text>
        <r>
          <rPr>
            <b/>
            <sz val="9"/>
            <color indexed="81"/>
            <rFont val="Tahoma"/>
            <family val="2"/>
          </rPr>
          <t>NEUROTEK:</t>
        </r>
        <r>
          <rPr>
            <sz val="9"/>
            <color indexed="81"/>
            <rFont val="Tahoma"/>
            <family val="2"/>
          </rPr>
          <t xml:space="preserve">
had cells turnd and got hash</t>
        </r>
      </text>
    </comment>
    <comment ref="G42" authorId="0" shapeId="0" xr:uid="{F6A4835D-6019-4BEC-8BE2-098C5AB30D3B}">
      <text>
        <r>
          <rPr>
            <b/>
            <sz val="9"/>
            <color indexed="81"/>
            <rFont val="Tahoma"/>
            <charset val="1"/>
          </rPr>
          <t>NEUROTEK:</t>
        </r>
        <r>
          <rPr>
            <sz val="9"/>
            <color indexed="81"/>
            <rFont val="Tahoma"/>
            <charset val="1"/>
          </rPr>
          <t xml:space="preserve">
good hash and cells</t>
        </r>
      </text>
    </comment>
  </commentList>
</comments>
</file>

<file path=xl/sharedStrings.xml><?xml version="1.0" encoding="utf-8"?>
<sst xmlns="http://schemas.openxmlformats.org/spreadsheetml/2006/main" count="131" uniqueCount="82">
  <si>
    <t>GEITH EXPT</t>
  </si>
  <si>
    <t>ncnc-no change no cells</t>
  </si>
  <si>
    <t>ELECTRODE</t>
  </si>
  <si>
    <t>stereotrode</t>
  </si>
  <si>
    <t xml:space="preserve">Animal Name </t>
  </si>
  <si>
    <t>VDK-G2</t>
  </si>
  <si>
    <t>omnetcis logo is medial</t>
  </si>
  <si>
    <t>DATE</t>
  </si>
  <si>
    <t>JULY23_2021</t>
  </si>
  <si>
    <t>wt</t>
  </si>
  <si>
    <t>25g</t>
  </si>
  <si>
    <t>Strain</t>
  </si>
  <si>
    <t>C57BL6</t>
  </si>
  <si>
    <t>gender</t>
  </si>
  <si>
    <t>F</t>
  </si>
  <si>
    <t>DOB</t>
  </si>
  <si>
    <t>blue looks synced</t>
  </si>
  <si>
    <t>File</t>
  </si>
  <si>
    <t>file time</t>
  </si>
  <si>
    <t>surg day</t>
  </si>
  <si>
    <t>JULY24 2021</t>
  </si>
  <si>
    <t>JULY27_2021</t>
  </si>
  <si>
    <t>JULY30 1 hour later</t>
  </si>
  <si>
    <t>rost caud</t>
  </si>
  <si>
    <t>med/lat</t>
  </si>
  <si>
    <t>micD#</t>
  </si>
  <si>
    <t>GUI CHAN</t>
  </si>
  <si>
    <t>TURNS</t>
  </si>
  <si>
    <t>l</t>
  </si>
  <si>
    <t>4L</t>
  </si>
  <si>
    <t>N</t>
  </si>
  <si>
    <t>stuck</t>
  </si>
  <si>
    <t>3L</t>
  </si>
  <si>
    <t>S</t>
  </si>
  <si>
    <t>2L</t>
  </si>
  <si>
    <t>W</t>
  </si>
  <si>
    <t>1L</t>
  </si>
  <si>
    <t>L</t>
  </si>
  <si>
    <t>R</t>
  </si>
  <si>
    <t>M</t>
  </si>
  <si>
    <t>1R</t>
  </si>
  <si>
    <t>2R</t>
  </si>
  <si>
    <t>3R</t>
  </si>
  <si>
    <t>4R</t>
  </si>
  <si>
    <t>5R</t>
  </si>
  <si>
    <t>E</t>
  </si>
  <si>
    <t>6R</t>
  </si>
  <si>
    <t>7R</t>
  </si>
  <si>
    <t xml:space="preserve"> </t>
  </si>
  <si>
    <t>8R</t>
  </si>
  <si>
    <t>was stuck not clear that it is unstiuck</t>
  </si>
  <si>
    <t>C</t>
  </si>
  <si>
    <t>8L</t>
  </si>
  <si>
    <t xml:space="preserve">one end point is sucessful that’s good news </t>
  </si>
  <si>
    <t>7L</t>
  </si>
  <si>
    <t>6L</t>
  </si>
  <si>
    <t>5L</t>
  </si>
  <si>
    <t>ref</t>
  </si>
  <si>
    <t>JULY24_2021 after turn</t>
  </si>
  <si>
    <t>JULY25_2021</t>
  </si>
  <si>
    <t>JUN27_2021</t>
  </si>
  <si>
    <t>JULY31_2021</t>
  </si>
  <si>
    <t>pull out morphine pump and start recording</t>
  </si>
  <si>
    <t>2:13AM</t>
  </si>
  <si>
    <t>ch3,5,7,10,11,15,17,19,25,29,31</t>
  </si>
  <si>
    <t>file</t>
  </si>
  <si>
    <t>2021-07-31_02-12-04</t>
  </si>
  <si>
    <t>files stoppeda round 530AM and restarted recording at 10:40 no change in electrode position from experimenter</t>
  </si>
  <si>
    <t xml:space="preserve">file </t>
  </si>
  <si>
    <t>2021-07-31_10-42-49</t>
  </si>
  <si>
    <t>12.5hours recor baseline</t>
  </si>
  <si>
    <t>3:10PM</t>
  </si>
  <si>
    <t>3,5,9,11,13,15,17,21,25,29,31</t>
  </si>
  <si>
    <t>2021-07-31_15-11-27</t>
  </si>
  <si>
    <t xml:space="preserve">56minutes into file  inject ip vehicle from geith at 0.25mL, </t>
  </si>
  <si>
    <t>teim  4:08</t>
  </si>
  <si>
    <t>electrode drift during baseline</t>
  </si>
  <si>
    <t>Vivien Tsui</t>
  </si>
  <si>
    <t>103 minutes into control file injectmefloquine 0.25mL</t>
  </si>
  <si>
    <t>computer time is 4:55</t>
  </si>
  <si>
    <t>mefloquine2 second file 45 more mnutes after 1 hour</t>
  </si>
  <si>
    <t>2021-07-31_18-02-30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</si>
</sst>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1"/>
      <name val="Arial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24"/>
      <color theme="1"/>
      <name val="Segoe UI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0070C0"/>
        <bgColor indexed="64"/>
      </patternFill>
    </fill>
  </fills>
  <borders count="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2" borderId="0" xfId="0" applyFill="1"/>
    <xf numFmtId="0" fontId="0" fillId="2" borderId="1" xfId="0" applyFill="1" applyBorder="1"/>
    <xf numFmtId="0" fontId="1" fillId="0" borderId="0" xfId="0" applyFont="1"/>
    <xf numFmtId="0" fontId="0" fillId="2" borderId="2" xfId="0" applyFill="1" applyBorder="1"/>
    <xf numFmtId="0" fontId="2" fillId="0" borderId="0" xfId="0" applyFont="1"/>
    <xf numFmtId="0" fontId="0" fillId="3" borderId="1" xfId="0" applyFill="1" applyBorder="1"/>
    <xf numFmtId="0" fontId="0" fillId="3" borderId="2" xfId="0" applyFill="1" applyBorder="1"/>
    <xf numFmtId="0" fontId="0" fillId="0" borderId="0" xfId="0" applyFill="1"/>
    <xf numFmtId="16" fontId="0" fillId="0" borderId="0" xfId="0" applyNumberFormat="1" applyFill="1"/>
    <xf numFmtId="14" fontId="0" fillId="0" borderId="0" xfId="0" applyNumberFormat="1"/>
    <xf numFmtId="0" fontId="0" fillId="2" borderId="0" xfId="0" applyFill="1" applyBorder="1"/>
    <xf numFmtId="0" fontId="1" fillId="2" borderId="0" xfId="0" applyFont="1" applyFill="1" applyBorder="1"/>
    <xf numFmtId="0" fontId="0" fillId="4" borderId="0" xfId="0" applyFill="1"/>
    <xf numFmtId="0" fontId="0" fillId="5" borderId="0" xfId="0" applyFill="1"/>
    <xf numFmtId="0" fontId="7" fillId="0" borderId="0" xfId="0" applyFont="1" applyAlignment="1">
      <alignment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61559</xdr:colOff>
      <xdr:row>3</xdr:row>
      <xdr:rowOff>7089</xdr:rowOff>
    </xdr:from>
    <xdr:to>
      <xdr:col>26</xdr:col>
      <xdr:colOff>290161</xdr:colOff>
      <xdr:row>17</xdr:row>
      <xdr:rowOff>71160</xdr:rowOff>
    </xdr:to>
    <xdr:pic>
      <xdr:nvPicPr>
        <xdr:cNvPr id="2" name="Picture 1" descr="Intan RHD 32ch headstage electrode connector pinout">
          <a:extLst>
            <a:ext uri="{FF2B5EF4-FFF2-40B4-BE49-F238E27FC236}">
              <a16:creationId xmlns:a16="http://schemas.microsoft.com/office/drawing/2014/main" id="{CDCBAD9F-CBB3-4FE2-8701-4085454EFA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4059" y="578589"/>
          <a:ext cx="5715002" cy="27691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600075</xdr:colOff>
      <xdr:row>2</xdr:row>
      <xdr:rowOff>164902</xdr:rowOff>
    </xdr:from>
    <xdr:to>
      <xdr:col>17</xdr:col>
      <xdr:colOff>502538</xdr:colOff>
      <xdr:row>34</xdr:row>
      <xdr:rowOff>170164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77DFF7F-C0B6-4A7C-B991-45BC7C23A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075" y="545902"/>
          <a:ext cx="10846688" cy="6101262"/>
        </a:xfrm>
        <a:prstGeom prst="rect">
          <a:avLst/>
        </a:prstGeom>
      </xdr:spPr>
    </xdr:pic>
    <xdr:clientData/>
  </xdr:twoCellAnchor>
  <xdr:twoCellAnchor editAs="oneCell">
    <xdr:from>
      <xdr:col>19</xdr:col>
      <xdr:colOff>85725</xdr:colOff>
      <xdr:row>2</xdr:row>
      <xdr:rowOff>186928</xdr:rowOff>
    </xdr:from>
    <xdr:to>
      <xdr:col>35</xdr:col>
      <xdr:colOff>26288</xdr:colOff>
      <xdr:row>31</xdr:row>
      <xdr:rowOff>93964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D07359-A02B-4B8A-90D3-EFA24E1AA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68125" y="567928"/>
          <a:ext cx="9656063" cy="543153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38</xdr:row>
      <xdr:rowOff>51953</xdr:rowOff>
    </xdr:from>
    <xdr:to>
      <xdr:col>17</xdr:col>
      <xdr:colOff>513484</xdr:colOff>
      <xdr:row>70</xdr:row>
      <xdr:rowOff>58414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302F97-8DA8-42D1-833C-618C8E90E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137" y="7290953"/>
          <a:ext cx="10789227" cy="61024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30</xdr:col>
      <xdr:colOff>130198</xdr:colOff>
      <xdr:row>127</xdr:row>
      <xdr:rowOff>189214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947C517-0354-4F86-A16C-B8D140E7F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6136" y="14097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30</xdr:col>
      <xdr:colOff>130198</xdr:colOff>
      <xdr:row>186</xdr:row>
      <xdr:rowOff>189214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6F8794-0C7E-4E1C-B050-FF883874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6136" y="253365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135</xdr:row>
      <xdr:rowOff>0</xdr:rowOff>
    </xdr:from>
    <xdr:to>
      <xdr:col>64</xdr:col>
      <xdr:colOff>1178</xdr:colOff>
      <xdr:row>188</xdr:row>
      <xdr:rowOff>189214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CC2CBD-9CA0-4DDA-9348-E82816A75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726400" y="257175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29</xdr:col>
      <xdr:colOff>556967</xdr:colOff>
      <xdr:row>245</xdr:row>
      <xdr:rowOff>189214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6AAC77C-D64D-4F35-A97E-634455FFB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2321" y="36576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192</xdr:row>
      <xdr:rowOff>0</xdr:rowOff>
    </xdr:from>
    <xdr:to>
      <xdr:col>63</xdr:col>
      <xdr:colOff>331089</xdr:colOff>
      <xdr:row>245</xdr:row>
      <xdr:rowOff>189214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7C53CB-F1B4-4A55-B5EB-03E05E0EF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050250" y="36576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252</xdr:row>
      <xdr:rowOff>0</xdr:rowOff>
    </xdr:from>
    <xdr:to>
      <xdr:col>31</xdr:col>
      <xdr:colOff>29752</xdr:colOff>
      <xdr:row>305</xdr:row>
      <xdr:rowOff>189214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9FA6505-302B-4E95-AB79-3D50ECFD9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48006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588818</xdr:colOff>
      <xdr:row>311</xdr:row>
      <xdr:rowOff>69273</xdr:rowOff>
    </xdr:from>
    <xdr:to>
      <xdr:col>32</xdr:col>
      <xdr:colOff>112880</xdr:colOff>
      <xdr:row>365</xdr:row>
      <xdr:rowOff>67987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8C12AEB-631D-48BB-80D8-2D9F746B1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01091" y="5931477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34</xdr:col>
      <xdr:colOff>92365</xdr:colOff>
      <xdr:row>311</xdr:row>
      <xdr:rowOff>0</xdr:rowOff>
    </xdr:from>
    <xdr:to>
      <xdr:col>50</xdr:col>
      <xdr:colOff>274805</xdr:colOff>
      <xdr:row>340</xdr:row>
      <xdr:rowOff>33350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E414A87-99AE-43FC-BDF6-668046C6D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701001" y="59245500"/>
          <a:ext cx="9880622" cy="5557850"/>
        </a:xfrm>
        <a:prstGeom prst="rect">
          <a:avLst/>
        </a:prstGeom>
      </xdr:spPr>
    </xdr:pic>
    <xdr:clientData/>
  </xdr:twoCellAnchor>
  <xdr:twoCellAnchor editAs="oneCell">
    <xdr:from>
      <xdr:col>3</xdr:col>
      <xdr:colOff>155864</xdr:colOff>
      <xdr:row>372</xdr:row>
      <xdr:rowOff>152400</xdr:rowOff>
    </xdr:from>
    <xdr:to>
      <xdr:col>31</xdr:col>
      <xdr:colOff>499631</xdr:colOff>
      <xdr:row>426</xdr:row>
      <xdr:rowOff>151115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0D64DCA-2F15-4CB6-BAEB-31A908B97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4273" y="71018400"/>
          <a:ext cx="17893147" cy="10285715"/>
        </a:xfrm>
        <a:prstGeom prst="rect">
          <a:avLst/>
        </a:prstGeom>
      </xdr:spPr>
    </xdr:pic>
    <xdr:clientData/>
  </xdr:twoCellAnchor>
  <xdr:twoCellAnchor editAs="oneCell">
    <xdr:from>
      <xdr:col>33</xdr:col>
      <xdr:colOff>432473</xdr:colOff>
      <xdr:row>370</xdr:row>
      <xdr:rowOff>21444</xdr:rowOff>
    </xdr:from>
    <xdr:to>
      <xdr:col>48</xdr:col>
      <xdr:colOff>103909</xdr:colOff>
      <xdr:row>396</xdr:row>
      <xdr:rowOff>5208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499EA25-D34A-48C9-BA72-D8933415C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863598" y="70506444"/>
          <a:ext cx="8958311" cy="4936764"/>
        </a:xfrm>
        <a:prstGeom prst="rect">
          <a:avLst/>
        </a:prstGeom>
      </xdr:spPr>
    </xdr:pic>
    <xdr:clientData/>
  </xdr:twoCellAnchor>
  <xdr:twoCellAnchor editAs="oneCell">
    <xdr:from>
      <xdr:col>3</xdr:col>
      <xdr:colOff>68036</xdr:colOff>
      <xdr:row>429</xdr:row>
      <xdr:rowOff>149678</xdr:rowOff>
    </xdr:from>
    <xdr:to>
      <xdr:col>32</xdr:col>
      <xdr:colOff>198234</xdr:colOff>
      <xdr:row>483</xdr:row>
      <xdr:rowOff>148392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C528092-FFB8-4C7A-B527-73091DFEA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05000" y="81874178"/>
          <a:ext cx="18471266" cy="10285714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430</xdr:row>
      <xdr:rowOff>0</xdr:rowOff>
    </xdr:from>
    <xdr:to>
      <xdr:col>64</xdr:col>
      <xdr:colOff>101623</xdr:colOff>
      <xdr:row>483</xdr:row>
      <xdr:rowOff>189214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585743B-DADF-4CB1-8FE6-E25727FB3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608636" y="81915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35</xdr:col>
      <xdr:colOff>381000</xdr:colOff>
      <xdr:row>490</xdr:row>
      <xdr:rowOff>95250</xdr:rowOff>
    </xdr:from>
    <xdr:to>
      <xdr:col>67</xdr:col>
      <xdr:colOff>378714</xdr:colOff>
      <xdr:row>535</xdr:row>
      <xdr:rowOff>93964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4AA06F7-B373-4ECF-98C9-7921AEB4A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383500" y="934402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490</xdr:row>
      <xdr:rowOff>0</xdr:rowOff>
    </xdr:from>
    <xdr:to>
      <xdr:col>33</xdr:col>
      <xdr:colOff>597789</xdr:colOff>
      <xdr:row>534</xdr:row>
      <xdr:rowOff>189214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0D31BC-8B2D-49F1-A0AE-336D3BA60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14500" y="93345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542</xdr:row>
      <xdr:rowOff>0</xdr:rowOff>
    </xdr:from>
    <xdr:to>
      <xdr:col>64</xdr:col>
      <xdr:colOff>331089</xdr:colOff>
      <xdr:row>595</xdr:row>
      <xdr:rowOff>189214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FCA6953-D212-4208-94D0-9317587C8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669375" y="1049655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541</xdr:row>
      <xdr:rowOff>0</xdr:rowOff>
    </xdr:from>
    <xdr:to>
      <xdr:col>31</xdr:col>
      <xdr:colOff>359664</xdr:colOff>
      <xdr:row>594</xdr:row>
      <xdr:rowOff>189214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5C3DAAE-926B-45CE-AF70-7969C6E6E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57375" y="104775000"/>
          <a:ext cx="18285714" cy="10285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EAC6C3-6B2D-4298-84EA-D7E6FDB74B55}">
  <dimension ref="A1:U45"/>
  <sheetViews>
    <sheetView tabSelected="1" zoomScale="85" zoomScaleNormal="85" workbookViewId="0">
      <selection activeCell="D6" sqref="D6"/>
    </sheetView>
  </sheetViews>
  <sheetFormatPr defaultRowHeight="15"/>
  <cols>
    <col min="1" max="1" width="13.5703125" bestFit="1" customWidth="1"/>
    <col min="2" max="2" width="10.42578125" bestFit="1" customWidth="1"/>
    <col min="4" max="4" width="22.28515625" bestFit="1" customWidth="1"/>
    <col min="5" max="9" width="0" style="8" hidden="1" customWidth="1"/>
    <col min="10" max="16" width="9.140625" style="8"/>
  </cols>
  <sheetData>
    <row r="1" spans="1:18">
      <c r="A1" t="s">
        <v>0</v>
      </c>
      <c r="D1" t="s">
        <v>1</v>
      </c>
    </row>
    <row r="2" spans="1:18">
      <c r="A2" t="s">
        <v>2</v>
      </c>
      <c r="B2" t="s">
        <v>3</v>
      </c>
    </row>
    <row r="3" spans="1:18">
      <c r="A3" t="s">
        <v>4</v>
      </c>
      <c r="B3" t="s">
        <v>5</v>
      </c>
      <c r="R3" t="s">
        <v>6</v>
      </c>
    </row>
    <row r="4" spans="1:18">
      <c r="A4" t="s">
        <v>7</v>
      </c>
      <c r="B4" t="s">
        <v>8</v>
      </c>
    </row>
    <row r="5" spans="1:18">
      <c r="A5" t="s">
        <v>9</v>
      </c>
      <c r="B5" t="s">
        <v>10</v>
      </c>
    </row>
    <row r="6" spans="1:18">
      <c r="A6" t="s">
        <v>11</v>
      </c>
      <c r="B6" t="s">
        <v>12</v>
      </c>
    </row>
    <row r="7" spans="1:18">
      <c r="A7" t="s">
        <v>13</v>
      </c>
      <c r="B7" t="s">
        <v>14</v>
      </c>
    </row>
    <row r="8" spans="1:18">
      <c r="A8" t="s">
        <v>15</v>
      </c>
      <c r="B8" s="10">
        <v>44113</v>
      </c>
      <c r="N8" s="14" t="s">
        <v>16</v>
      </c>
    </row>
    <row r="9" spans="1:18">
      <c r="A9" t="s">
        <v>17</v>
      </c>
    </row>
    <row r="10" spans="1:18">
      <c r="A10" t="s">
        <v>18</v>
      </c>
      <c r="E10" s="8" t="s">
        <v>19</v>
      </c>
      <c r="F10" s="8" t="s">
        <v>20</v>
      </c>
      <c r="G10" s="9">
        <v>44402</v>
      </c>
      <c r="H10" s="9" t="s">
        <v>21</v>
      </c>
      <c r="I10" s="9">
        <v>44405</v>
      </c>
      <c r="J10" s="9">
        <v>44406</v>
      </c>
      <c r="K10" s="9">
        <v>44407</v>
      </c>
      <c r="L10" s="9" t="s">
        <v>22</v>
      </c>
      <c r="M10" s="9"/>
    </row>
    <row r="11" spans="1:18" ht="15.75" thickBot="1">
      <c r="A11" t="s">
        <v>23</v>
      </c>
      <c r="B11" t="s">
        <v>24</v>
      </c>
      <c r="C11" t="s">
        <v>25</v>
      </c>
      <c r="D11" t="s">
        <v>26</v>
      </c>
      <c r="E11" s="8" t="s">
        <v>27</v>
      </c>
    </row>
    <row r="12" spans="1:18">
      <c r="B12" t="s">
        <v>28</v>
      </c>
      <c r="C12" t="s">
        <v>29</v>
      </c>
      <c r="D12" s="2">
        <v>1</v>
      </c>
      <c r="E12">
        <v>3</v>
      </c>
      <c r="F12">
        <v>1</v>
      </c>
      <c r="G12">
        <v>1</v>
      </c>
      <c r="H12">
        <v>-2</v>
      </c>
      <c r="I12" s="1">
        <v>5</v>
      </c>
      <c r="J12" s="1">
        <v>7</v>
      </c>
      <c r="K12" s="1">
        <v>3.75</v>
      </c>
      <c r="L12" s="1">
        <v>1.75</v>
      </c>
      <c r="M12" s="1">
        <v>0.25</v>
      </c>
      <c r="N12" s="13">
        <f>212*(SUM(E12:M12))</f>
        <v>4399</v>
      </c>
      <c r="O12" s="8" t="s">
        <v>30</v>
      </c>
      <c r="P12" s="8" t="s">
        <v>31</v>
      </c>
      <c r="Q12">
        <f>2.2*8</f>
        <v>17.600000000000001</v>
      </c>
    </row>
    <row r="13" spans="1:18" ht="15.75" thickBot="1">
      <c r="B13" t="s">
        <v>28</v>
      </c>
      <c r="D13" s="4">
        <v>2</v>
      </c>
      <c r="E13">
        <v>3</v>
      </c>
      <c r="F13">
        <v>1</v>
      </c>
      <c r="G13">
        <v>1</v>
      </c>
      <c r="H13">
        <v>-2</v>
      </c>
      <c r="I13" s="1">
        <v>5</v>
      </c>
      <c r="J13" s="1">
        <v>7</v>
      </c>
      <c r="K13" s="1">
        <v>3.75</v>
      </c>
      <c r="L13" s="1">
        <v>1.75</v>
      </c>
      <c r="M13" s="1">
        <v>0.25</v>
      </c>
      <c r="N13" s="13">
        <f>212*(SUM(E13:M13))</f>
        <v>4399</v>
      </c>
    </row>
    <row r="14" spans="1:18">
      <c r="B14" t="s">
        <v>28</v>
      </c>
      <c r="C14" t="s">
        <v>32</v>
      </c>
      <c r="D14" s="2">
        <v>3</v>
      </c>
      <c r="E14">
        <v>3</v>
      </c>
      <c r="F14" s="1">
        <v>1</v>
      </c>
      <c r="G14" s="1">
        <v>1</v>
      </c>
      <c r="H14" s="1">
        <v>1</v>
      </c>
      <c r="I14" s="1">
        <v>1</v>
      </c>
      <c r="J14" s="11">
        <v>8</v>
      </c>
      <c r="K14" s="11">
        <v>4.5</v>
      </c>
      <c r="L14" s="11">
        <v>2</v>
      </c>
      <c r="M14" s="11">
        <v>0.5</v>
      </c>
      <c r="N14" s="1">
        <f>212*(SUM(E14:M14))</f>
        <v>4664</v>
      </c>
      <c r="O14" s="8" t="s">
        <v>33</v>
      </c>
    </row>
    <row r="15" spans="1:18" ht="15.75" thickBot="1">
      <c r="B15" t="s">
        <v>28</v>
      </c>
      <c r="D15" s="4">
        <v>4</v>
      </c>
      <c r="E15">
        <v>3</v>
      </c>
      <c r="F15" s="1">
        <v>1</v>
      </c>
      <c r="G15" s="1">
        <v>1</v>
      </c>
      <c r="H15" s="1">
        <v>1</v>
      </c>
      <c r="I15" s="1">
        <v>1</v>
      </c>
      <c r="J15" s="11">
        <v>8</v>
      </c>
      <c r="K15" s="11">
        <v>4.5</v>
      </c>
      <c r="L15" s="11">
        <v>2</v>
      </c>
      <c r="M15" s="11">
        <v>0.5</v>
      </c>
      <c r="N15" s="1">
        <f t="shared" ref="N15:N31" si="0">212*(SUM(E15:M15))</f>
        <v>4664</v>
      </c>
    </row>
    <row r="16" spans="1:18">
      <c r="B16" t="s">
        <v>28</v>
      </c>
      <c r="C16" t="s">
        <v>34</v>
      </c>
      <c r="D16" s="2">
        <v>5</v>
      </c>
      <c r="E16">
        <v>3</v>
      </c>
      <c r="F16">
        <v>1</v>
      </c>
      <c r="G16">
        <v>1</v>
      </c>
      <c r="H16">
        <v>1</v>
      </c>
      <c r="I16" s="1">
        <v>1</v>
      </c>
      <c r="J16" s="1">
        <v>8</v>
      </c>
      <c r="K16" s="8">
        <v>3</v>
      </c>
      <c r="L16" s="8">
        <v>1.5</v>
      </c>
      <c r="M16" s="8">
        <v>1.75</v>
      </c>
      <c r="N16" s="1">
        <f t="shared" si="0"/>
        <v>4505</v>
      </c>
      <c r="O16" s="8" t="s">
        <v>35</v>
      </c>
    </row>
    <row r="17" spans="1:21" ht="15.75" thickBot="1">
      <c r="B17" t="s">
        <v>28</v>
      </c>
      <c r="D17" s="4">
        <v>6</v>
      </c>
      <c r="E17">
        <v>3</v>
      </c>
      <c r="F17">
        <v>1</v>
      </c>
      <c r="G17">
        <v>1</v>
      </c>
      <c r="H17">
        <v>1</v>
      </c>
      <c r="I17" s="1">
        <v>1</v>
      </c>
      <c r="J17" s="1">
        <v>8</v>
      </c>
      <c r="K17" s="8">
        <v>3</v>
      </c>
      <c r="L17" s="8">
        <v>1.5</v>
      </c>
      <c r="M17" s="8">
        <v>1.75</v>
      </c>
      <c r="N17" s="1">
        <f t="shared" si="0"/>
        <v>4505</v>
      </c>
      <c r="R17" s="5"/>
    </row>
    <row r="18" spans="1:21">
      <c r="B18" t="s">
        <v>28</v>
      </c>
      <c r="C18" t="s">
        <v>36</v>
      </c>
      <c r="D18" s="2">
        <v>7</v>
      </c>
      <c r="E18">
        <v>3</v>
      </c>
      <c r="F18">
        <v>1</v>
      </c>
      <c r="G18">
        <v>1</v>
      </c>
      <c r="H18" s="1">
        <v>1</v>
      </c>
      <c r="I18" s="1">
        <v>1</v>
      </c>
      <c r="J18" s="1">
        <v>8</v>
      </c>
      <c r="K18" s="1">
        <v>4</v>
      </c>
      <c r="L18" s="1">
        <v>1.5</v>
      </c>
      <c r="M18" s="1"/>
      <c r="N18" s="1">
        <f t="shared" si="0"/>
        <v>4346</v>
      </c>
      <c r="O18" s="8" t="s">
        <v>33</v>
      </c>
    </row>
    <row r="19" spans="1:21" ht="15.75" thickBot="1">
      <c r="A19" t="s">
        <v>37</v>
      </c>
      <c r="B19" t="s">
        <v>28</v>
      </c>
      <c r="D19" s="4">
        <v>8</v>
      </c>
      <c r="E19">
        <v>3</v>
      </c>
      <c r="F19">
        <v>1</v>
      </c>
      <c r="G19">
        <v>1</v>
      </c>
      <c r="H19" s="1">
        <v>1</v>
      </c>
      <c r="I19" s="1">
        <v>1</v>
      </c>
      <c r="J19" s="1">
        <v>8</v>
      </c>
      <c r="K19" s="1">
        <v>4</v>
      </c>
      <c r="L19" s="1">
        <v>1.5</v>
      </c>
      <c r="M19" s="1"/>
      <c r="N19" s="1">
        <f t="shared" si="0"/>
        <v>4346</v>
      </c>
      <c r="P19" s="8" t="s">
        <v>31</v>
      </c>
    </row>
    <row r="20" spans="1:21">
      <c r="A20" t="s">
        <v>38</v>
      </c>
      <c r="B20" t="s">
        <v>39</v>
      </c>
      <c r="C20" t="s">
        <v>40</v>
      </c>
      <c r="D20" s="6">
        <v>9</v>
      </c>
      <c r="E20">
        <v>3</v>
      </c>
      <c r="F20">
        <v>1</v>
      </c>
      <c r="G20">
        <v>1</v>
      </c>
      <c r="H20" s="1">
        <v>1</v>
      </c>
      <c r="I20" s="1">
        <v>1</v>
      </c>
      <c r="J20" s="1">
        <v>8</v>
      </c>
      <c r="K20" s="1">
        <v>3.5</v>
      </c>
      <c r="L20" s="1">
        <v>0.75</v>
      </c>
      <c r="M20" s="1">
        <v>1.5</v>
      </c>
      <c r="N20" s="1">
        <f t="shared" si="0"/>
        <v>4399</v>
      </c>
      <c r="O20" s="1" t="s">
        <v>30</v>
      </c>
    </row>
    <row r="21" spans="1:21" ht="15.75" thickBot="1">
      <c r="B21" t="s">
        <v>39</v>
      </c>
      <c r="D21" s="7">
        <v>10</v>
      </c>
      <c r="E21">
        <v>3</v>
      </c>
      <c r="F21">
        <v>1</v>
      </c>
      <c r="G21">
        <v>1</v>
      </c>
      <c r="H21" s="1">
        <v>1</v>
      </c>
      <c r="I21" s="1">
        <v>1</v>
      </c>
      <c r="J21" s="1">
        <v>8</v>
      </c>
      <c r="K21" s="1">
        <v>3.5</v>
      </c>
      <c r="L21" s="1">
        <v>0.75</v>
      </c>
      <c r="M21" s="1">
        <v>1.5</v>
      </c>
      <c r="N21" s="1">
        <f t="shared" si="0"/>
        <v>4399</v>
      </c>
      <c r="O21" s="1"/>
    </row>
    <row r="22" spans="1:21">
      <c r="B22" t="s">
        <v>39</v>
      </c>
      <c r="C22" t="s">
        <v>41</v>
      </c>
      <c r="D22" s="6">
        <v>11</v>
      </c>
      <c r="E22">
        <v>3</v>
      </c>
      <c r="F22">
        <v>1</v>
      </c>
      <c r="G22">
        <v>1</v>
      </c>
      <c r="H22"/>
      <c r="I22" s="1">
        <v>2</v>
      </c>
      <c r="J22" s="1">
        <v>8</v>
      </c>
      <c r="K22" s="1">
        <v>3.75</v>
      </c>
      <c r="L22" s="1">
        <v>2</v>
      </c>
      <c r="M22" s="1"/>
      <c r="N22" s="1">
        <f t="shared" si="0"/>
        <v>4399</v>
      </c>
      <c r="O22" s="8" t="s">
        <v>35</v>
      </c>
    </row>
    <row r="23" spans="1:21" ht="15.75" thickBot="1">
      <c r="B23" t="s">
        <v>39</v>
      </c>
      <c r="D23" s="7">
        <v>12</v>
      </c>
      <c r="E23">
        <v>3</v>
      </c>
      <c r="F23">
        <v>1</v>
      </c>
      <c r="G23">
        <v>1</v>
      </c>
      <c r="H23"/>
      <c r="I23" s="1">
        <v>2</v>
      </c>
      <c r="J23" s="1">
        <v>8</v>
      </c>
      <c r="K23" s="1">
        <v>3.75</v>
      </c>
      <c r="L23" s="1">
        <v>2</v>
      </c>
      <c r="M23" s="1"/>
      <c r="N23" s="1">
        <f t="shared" si="0"/>
        <v>4399</v>
      </c>
    </row>
    <row r="24" spans="1:21">
      <c r="B24" t="s">
        <v>39</v>
      </c>
      <c r="C24" t="s">
        <v>42</v>
      </c>
      <c r="D24" s="6">
        <v>13</v>
      </c>
      <c r="E24">
        <v>3</v>
      </c>
      <c r="F24">
        <v>1</v>
      </c>
      <c r="G24">
        <v>1</v>
      </c>
      <c r="H24">
        <v>1</v>
      </c>
      <c r="I24" s="1">
        <v>4</v>
      </c>
      <c r="J24" s="11">
        <v>6</v>
      </c>
      <c r="K24" s="11">
        <v>3.5</v>
      </c>
      <c r="L24" s="11">
        <v>1</v>
      </c>
      <c r="M24" s="11"/>
      <c r="N24" s="1">
        <f t="shared" si="0"/>
        <v>4346</v>
      </c>
      <c r="O24" s="8" t="s">
        <v>30</v>
      </c>
    </row>
    <row r="25" spans="1:21" ht="15.75" thickBot="1">
      <c r="B25" t="s">
        <v>39</v>
      </c>
      <c r="D25" s="7">
        <v>14</v>
      </c>
      <c r="E25">
        <v>3</v>
      </c>
      <c r="F25">
        <v>1</v>
      </c>
      <c r="G25">
        <v>1</v>
      </c>
      <c r="H25">
        <v>1</v>
      </c>
      <c r="I25" s="1">
        <v>4</v>
      </c>
      <c r="J25" s="11">
        <v>6</v>
      </c>
      <c r="K25" s="11">
        <v>3.5</v>
      </c>
      <c r="L25" s="11">
        <v>1</v>
      </c>
      <c r="M25" s="11"/>
      <c r="N25" s="1">
        <f t="shared" si="0"/>
        <v>4346</v>
      </c>
    </row>
    <row r="26" spans="1:21">
      <c r="B26" t="s">
        <v>39</v>
      </c>
      <c r="C26" t="s">
        <v>43</v>
      </c>
      <c r="D26" s="6">
        <v>15</v>
      </c>
      <c r="E26">
        <v>3</v>
      </c>
      <c r="F26">
        <v>1</v>
      </c>
      <c r="G26" s="1">
        <v>1</v>
      </c>
      <c r="H26" s="8">
        <v>1</v>
      </c>
      <c r="I26" s="1">
        <v>2</v>
      </c>
      <c r="J26" s="11">
        <v>8</v>
      </c>
      <c r="K26" s="12">
        <v>3</v>
      </c>
      <c r="L26" s="12">
        <v>0.5</v>
      </c>
      <c r="M26" s="12"/>
      <c r="N26" s="1">
        <f t="shared" si="0"/>
        <v>4134</v>
      </c>
      <c r="O26" s="8" t="s">
        <v>33</v>
      </c>
    </row>
    <row r="27" spans="1:21" ht="15.75" thickBot="1">
      <c r="B27" t="s">
        <v>39</v>
      </c>
      <c r="D27" s="7">
        <v>16</v>
      </c>
      <c r="E27">
        <v>3</v>
      </c>
      <c r="F27">
        <v>1</v>
      </c>
      <c r="G27" s="1">
        <v>1</v>
      </c>
      <c r="H27" s="8">
        <v>1</v>
      </c>
      <c r="I27" s="1">
        <v>2</v>
      </c>
      <c r="J27" s="11">
        <v>8</v>
      </c>
      <c r="K27" s="12">
        <v>3</v>
      </c>
      <c r="L27" s="12">
        <v>0.5</v>
      </c>
      <c r="M27" s="12"/>
      <c r="N27" s="1">
        <f t="shared" si="0"/>
        <v>4134</v>
      </c>
    </row>
    <row r="28" spans="1:21">
      <c r="B28" t="s">
        <v>39</v>
      </c>
      <c r="C28" t="s">
        <v>44</v>
      </c>
      <c r="D28" s="6">
        <v>17</v>
      </c>
      <c r="E28">
        <v>3</v>
      </c>
      <c r="F28" s="1">
        <v>1</v>
      </c>
      <c r="G28" s="1">
        <v>1</v>
      </c>
      <c r="H28" s="8">
        <v>1</v>
      </c>
      <c r="I28" s="1">
        <v>2</v>
      </c>
      <c r="J28" s="11">
        <v>8</v>
      </c>
      <c r="K28" s="12">
        <v>2.5</v>
      </c>
      <c r="L28" s="12"/>
      <c r="M28" s="12"/>
      <c r="N28" s="1">
        <f t="shared" si="0"/>
        <v>3922</v>
      </c>
      <c r="O28" s="8" t="s">
        <v>45</v>
      </c>
    </row>
    <row r="29" spans="1:21" ht="15.75" thickBot="1">
      <c r="B29" t="s">
        <v>39</v>
      </c>
      <c r="D29" s="7">
        <v>18</v>
      </c>
      <c r="E29">
        <v>3</v>
      </c>
      <c r="F29" s="1">
        <v>1</v>
      </c>
      <c r="G29" s="1">
        <v>1</v>
      </c>
      <c r="H29" s="8">
        <v>1</v>
      </c>
      <c r="I29" s="1">
        <v>2</v>
      </c>
      <c r="J29" s="11">
        <v>8</v>
      </c>
      <c r="K29" s="12">
        <v>2.5</v>
      </c>
      <c r="L29" s="12"/>
      <c r="M29" s="12"/>
      <c r="N29" s="1">
        <f t="shared" si="0"/>
        <v>3922</v>
      </c>
    </row>
    <row r="30" spans="1:21">
      <c r="B30" t="s">
        <v>39</v>
      </c>
      <c r="C30" t="s">
        <v>46</v>
      </c>
      <c r="D30" s="6">
        <v>19</v>
      </c>
      <c r="E30">
        <v>3</v>
      </c>
      <c r="F30" s="1">
        <v>1</v>
      </c>
      <c r="G30" s="1">
        <v>1</v>
      </c>
      <c r="H30" s="1">
        <v>1</v>
      </c>
      <c r="I30" s="1">
        <v>1</v>
      </c>
      <c r="J30" s="11">
        <v>8</v>
      </c>
      <c r="K30" s="11">
        <v>3.5</v>
      </c>
      <c r="L30" s="11"/>
      <c r="M30" s="11">
        <v>2</v>
      </c>
      <c r="N30" s="1">
        <f t="shared" si="0"/>
        <v>4346</v>
      </c>
      <c r="O30" s="8" t="s">
        <v>30</v>
      </c>
    </row>
    <row r="31" spans="1:21" ht="15.75" thickBot="1">
      <c r="B31" t="s">
        <v>39</v>
      </c>
      <c r="D31" s="7">
        <v>20</v>
      </c>
      <c r="E31">
        <v>3</v>
      </c>
      <c r="F31" s="1">
        <v>1</v>
      </c>
      <c r="G31" s="1">
        <v>1</v>
      </c>
      <c r="H31" s="1">
        <v>1</v>
      </c>
      <c r="I31" s="1">
        <v>1</v>
      </c>
      <c r="J31" s="11">
        <v>8</v>
      </c>
      <c r="K31" s="11">
        <v>3.5</v>
      </c>
      <c r="L31" s="11"/>
      <c r="M31" s="11">
        <v>2</v>
      </c>
      <c r="N31" s="1">
        <f t="shared" si="0"/>
        <v>4346</v>
      </c>
    </row>
    <row r="32" spans="1:21">
      <c r="B32" t="s">
        <v>39</v>
      </c>
      <c r="C32" t="s">
        <v>47</v>
      </c>
      <c r="D32" s="6">
        <v>21</v>
      </c>
      <c r="E32">
        <v>3</v>
      </c>
      <c r="F32" s="8">
        <v>1</v>
      </c>
      <c r="G32" s="8">
        <v>1</v>
      </c>
      <c r="H32" s="8">
        <v>-1.5</v>
      </c>
      <c r="I32" s="11">
        <v>2.75</v>
      </c>
      <c r="J32" s="11">
        <v>8</v>
      </c>
      <c r="K32" s="11">
        <v>4.25</v>
      </c>
      <c r="L32" s="11">
        <v>1.5</v>
      </c>
      <c r="M32" s="11"/>
      <c r="N32" s="14">
        <f t="shared" ref="N32:N35" si="1">212*(SUM(E32:M32))</f>
        <v>4240</v>
      </c>
      <c r="O32" s="8" t="s">
        <v>30</v>
      </c>
      <c r="U32" s="3"/>
    </row>
    <row r="33" spans="1:16" ht="15.75" thickBot="1">
      <c r="B33" t="s">
        <v>39</v>
      </c>
      <c r="D33" s="7">
        <v>22</v>
      </c>
      <c r="E33">
        <v>3</v>
      </c>
      <c r="F33" s="8">
        <v>1</v>
      </c>
      <c r="G33" s="8">
        <v>1</v>
      </c>
      <c r="H33" s="8">
        <v>-1.5</v>
      </c>
      <c r="I33" s="11">
        <v>2.75</v>
      </c>
      <c r="J33" s="11">
        <v>8</v>
      </c>
      <c r="K33" s="11">
        <v>4.25</v>
      </c>
      <c r="L33" s="11">
        <v>1.5</v>
      </c>
      <c r="M33" s="11" t="s">
        <v>48</v>
      </c>
      <c r="N33" s="14">
        <f t="shared" si="1"/>
        <v>4240</v>
      </c>
    </row>
    <row r="34" spans="1:16">
      <c r="B34" t="s">
        <v>39</v>
      </c>
      <c r="C34" t="s">
        <v>49</v>
      </c>
      <c r="D34" s="6">
        <v>23</v>
      </c>
      <c r="E34">
        <v>3</v>
      </c>
      <c r="F34" s="8">
        <v>1</v>
      </c>
      <c r="G34" s="1">
        <v>1</v>
      </c>
      <c r="H34" s="8">
        <v>1</v>
      </c>
      <c r="I34" s="11">
        <v>2</v>
      </c>
      <c r="K34" s="11">
        <v>9</v>
      </c>
      <c r="L34" s="11">
        <v>1.5</v>
      </c>
      <c r="M34" s="11"/>
      <c r="N34" s="14">
        <f t="shared" si="1"/>
        <v>3922</v>
      </c>
      <c r="O34" s="8" t="s">
        <v>30</v>
      </c>
      <c r="P34" s="8" t="s">
        <v>50</v>
      </c>
    </row>
    <row r="35" spans="1:16" ht="15.75" thickBot="1">
      <c r="A35" t="s">
        <v>51</v>
      </c>
      <c r="B35" t="s">
        <v>39</v>
      </c>
      <c r="D35" s="7">
        <v>24</v>
      </c>
      <c r="E35">
        <v>3</v>
      </c>
      <c r="F35" s="8">
        <v>1</v>
      </c>
      <c r="G35" s="1">
        <v>1</v>
      </c>
      <c r="H35" s="8">
        <v>1</v>
      </c>
      <c r="I35" s="11">
        <v>2</v>
      </c>
      <c r="K35" s="11">
        <v>9</v>
      </c>
      <c r="L35" s="11">
        <v>1.5</v>
      </c>
      <c r="M35" s="11"/>
      <c r="N35" s="14">
        <f t="shared" si="1"/>
        <v>3922</v>
      </c>
    </row>
    <row r="36" spans="1:16">
      <c r="A36" t="s">
        <v>51</v>
      </c>
      <c r="B36" t="s">
        <v>28</v>
      </c>
      <c r="C36" t="s">
        <v>52</v>
      </c>
      <c r="D36" s="2">
        <v>25</v>
      </c>
      <c r="E36">
        <v>3</v>
      </c>
      <c r="F36" s="1">
        <v>1</v>
      </c>
      <c r="G36" s="1">
        <v>1</v>
      </c>
      <c r="H36" s="1">
        <v>1</v>
      </c>
      <c r="I36" s="1">
        <v>1.75</v>
      </c>
      <c r="J36" s="11">
        <v>8</v>
      </c>
      <c r="K36" s="11">
        <v>3</v>
      </c>
      <c r="L36" s="11">
        <v>1</v>
      </c>
      <c r="M36" s="11"/>
      <c r="N36" s="1">
        <f t="shared" ref="N25:N43" si="2">212*(SUM(E36:L36))</f>
        <v>4187</v>
      </c>
      <c r="O36" s="8" t="s">
        <v>35</v>
      </c>
      <c r="P36" s="8" t="s">
        <v>53</v>
      </c>
    </row>
    <row r="37" spans="1:16" ht="15.75" thickBot="1">
      <c r="B37" t="s">
        <v>28</v>
      </c>
      <c r="D37" s="4">
        <v>26</v>
      </c>
      <c r="E37">
        <v>3</v>
      </c>
      <c r="F37" s="1">
        <v>1</v>
      </c>
      <c r="G37" s="1">
        <v>1</v>
      </c>
      <c r="H37" s="1">
        <v>1</v>
      </c>
      <c r="I37" s="1">
        <v>1.75</v>
      </c>
      <c r="J37" s="11">
        <v>8</v>
      </c>
      <c r="K37" s="11">
        <v>3</v>
      </c>
      <c r="L37" s="11">
        <v>1</v>
      </c>
      <c r="M37" s="11"/>
      <c r="N37" s="1">
        <f t="shared" si="2"/>
        <v>4187</v>
      </c>
    </row>
    <row r="38" spans="1:16">
      <c r="B38" t="s">
        <v>28</v>
      </c>
      <c r="C38" t="s">
        <v>54</v>
      </c>
      <c r="D38" s="2">
        <v>27</v>
      </c>
      <c r="E38">
        <v>3</v>
      </c>
      <c r="F38" s="8">
        <v>1</v>
      </c>
      <c r="G38" s="1">
        <v>1</v>
      </c>
      <c r="H38" s="1">
        <v>1</v>
      </c>
      <c r="I38" s="1">
        <v>1</v>
      </c>
      <c r="J38" s="11">
        <v>8</v>
      </c>
      <c r="K38" s="11">
        <v>4</v>
      </c>
      <c r="L38" s="11">
        <v>0.25</v>
      </c>
      <c r="M38" s="11">
        <v>4</v>
      </c>
      <c r="N38" s="1">
        <f>212*(SUM(E38:M38))</f>
        <v>4929</v>
      </c>
      <c r="O38" s="8" t="s">
        <v>33</v>
      </c>
    </row>
    <row r="39" spans="1:16" ht="15.75" thickBot="1">
      <c r="B39" t="s">
        <v>28</v>
      </c>
      <c r="D39" s="4">
        <v>28</v>
      </c>
      <c r="E39">
        <v>3</v>
      </c>
      <c r="F39" s="8">
        <v>1</v>
      </c>
      <c r="G39" s="1">
        <v>1</v>
      </c>
      <c r="H39" s="1">
        <v>1</v>
      </c>
      <c r="I39" s="1">
        <v>1</v>
      </c>
      <c r="J39" s="11">
        <v>8</v>
      </c>
      <c r="K39" s="11">
        <v>4</v>
      </c>
      <c r="L39" s="11">
        <v>0.25</v>
      </c>
      <c r="M39" s="11">
        <v>4</v>
      </c>
      <c r="N39" s="1">
        <f>212*(SUM(E39:M39))</f>
        <v>4929</v>
      </c>
    </row>
    <row r="40" spans="1:16">
      <c r="B40" t="s">
        <v>28</v>
      </c>
      <c r="C40" t="s">
        <v>55</v>
      </c>
      <c r="D40" s="2">
        <v>29</v>
      </c>
      <c r="E40">
        <v>3</v>
      </c>
      <c r="F40" s="1">
        <v>1</v>
      </c>
      <c r="G40" s="1">
        <v>1</v>
      </c>
      <c r="H40" s="1">
        <v>1</v>
      </c>
      <c r="I40" s="1">
        <v>1</v>
      </c>
      <c r="J40" s="11">
        <v>8</v>
      </c>
      <c r="K40" s="11">
        <v>3</v>
      </c>
      <c r="L40" s="11">
        <v>0.25</v>
      </c>
      <c r="M40" s="11">
        <v>0.5</v>
      </c>
      <c r="N40" s="14">
        <f>212*(SUM(E40:M40))</f>
        <v>3975</v>
      </c>
      <c r="O40" s="8" t="s">
        <v>35</v>
      </c>
    </row>
    <row r="41" spans="1:16" ht="15.75" thickBot="1">
      <c r="B41" t="s">
        <v>28</v>
      </c>
      <c r="D41" s="4">
        <v>30</v>
      </c>
      <c r="E41">
        <v>3</v>
      </c>
      <c r="F41" s="1">
        <v>1</v>
      </c>
      <c r="G41" s="1">
        <v>1</v>
      </c>
      <c r="H41" s="1">
        <v>1</v>
      </c>
      <c r="I41" s="1">
        <v>1</v>
      </c>
      <c r="J41" s="11">
        <v>8</v>
      </c>
      <c r="K41" s="11">
        <v>3</v>
      </c>
      <c r="L41" s="11">
        <v>0.25</v>
      </c>
      <c r="M41" s="11">
        <v>0.5</v>
      </c>
      <c r="N41" s="14">
        <f t="shared" ref="N41:N43" si="3">212*(SUM(E41:M41))</f>
        <v>3975</v>
      </c>
    </row>
    <row r="42" spans="1:16">
      <c r="B42" t="s">
        <v>28</v>
      </c>
      <c r="C42" t="s">
        <v>56</v>
      </c>
      <c r="D42" s="2">
        <v>31</v>
      </c>
      <c r="E42">
        <v>3</v>
      </c>
      <c r="F42" s="1">
        <v>1</v>
      </c>
      <c r="G42" s="1">
        <v>1</v>
      </c>
      <c r="H42" s="1">
        <v>1</v>
      </c>
      <c r="I42" s="1">
        <v>1</v>
      </c>
      <c r="J42" s="11">
        <v>8</v>
      </c>
      <c r="K42" s="11">
        <v>3</v>
      </c>
      <c r="L42" s="11">
        <v>0.5</v>
      </c>
      <c r="M42" s="11"/>
      <c r="N42" s="14">
        <f t="shared" si="3"/>
        <v>3922</v>
      </c>
      <c r="O42" s="8" t="s">
        <v>33</v>
      </c>
    </row>
    <row r="43" spans="1:16" ht="15.75" thickBot="1">
      <c r="B43" t="s">
        <v>28</v>
      </c>
      <c r="D43" s="4">
        <v>32</v>
      </c>
      <c r="E43">
        <v>3</v>
      </c>
      <c r="F43" s="1">
        <v>1</v>
      </c>
      <c r="G43" s="1">
        <v>1</v>
      </c>
      <c r="H43" s="1">
        <v>1</v>
      </c>
      <c r="I43" s="1">
        <v>1</v>
      </c>
      <c r="J43" s="11">
        <v>8</v>
      </c>
      <c r="K43" s="11">
        <v>3</v>
      </c>
      <c r="L43" s="11">
        <v>0.5</v>
      </c>
      <c r="M43" s="11"/>
      <c r="N43" s="14">
        <f t="shared" si="3"/>
        <v>3922</v>
      </c>
    </row>
    <row r="44" spans="1:16">
      <c r="D44" t="s">
        <v>57</v>
      </c>
      <c r="E44">
        <v>3</v>
      </c>
      <c r="F44"/>
      <c r="G44"/>
      <c r="H44"/>
      <c r="I44"/>
      <c r="N44" s="8">
        <f t="shared" ref="N44" si="4">212*(SUM(E44:J44))</f>
        <v>636</v>
      </c>
    </row>
    <row r="45" spans="1:16">
      <c r="N45" s="8">
        <f>AVERAGE(N12:N43)</f>
        <v>4289.6875</v>
      </c>
    </row>
  </sheetData>
  <pageMargins left="0.7" right="0.7" top="0.75" bottom="0.75" header="0.3" footer="0.3"/>
  <pageSetup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6D00E-EFDF-4F4D-953E-B8DB688C9E52}">
  <dimension ref="A2:AJ599"/>
  <sheetViews>
    <sheetView topLeftCell="A467" zoomScale="70" zoomScaleNormal="70" workbookViewId="0">
      <selection activeCell="A491" sqref="A491"/>
    </sheetView>
  </sheetViews>
  <sheetFormatPr defaultRowHeight="15"/>
  <cols>
    <col min="8" max="8" width="17.85546875" customWidth="1"/>
  </cols>
  <sheetData>
    <row r="2" spans="2:2">
      <c r="B2" t="s">
        <v>58</v>
      </c>
    </row>
    <row r="38" spans="2:2">
      <c r="B38" t="s">
        <v>59</v>
      </c>
    </row>
    <row r="73" spans="2:2">
      <c r="B73" t="s">
        <v>60</v>
      </c>
    </row>
    <row r="131" spans="2:2">
      <c r="B131" t="s">
        <v>21</v>
      </c>
    </row>
    <row r="251" spans="1:1">
      <c r="A251" t="s">
        <v>61</v>
      </c>
    </row>
    <row r="308" spans="2:11">
      <c r="B308" t="s">
        <v>62</v>
      </c>
      <c r="G308" t="s">
        <v>63</v>
      </c>
      <c r="H308" t="s">
        <v>64</v>
      </c>
      <c r="K308">
        <v>11</v>
      </c>
    </row>
    <row r="309" spans="2:11">
      <c r="B309" t="s">
        <v>48</v>
      </c>
      <c r="F309" t="s">
        <v>65</v>
      </c>
      <c r="G309" t="s">
        <v>66</v>
      </c>
    </row>
    <row r="369" spans="4:5">
      <c r="D369" t="s">
        <v>67</v>
      </c>
    </row>
    <row r="370" spans="4:5">
      <c r="D370" t="s">
        <v>68</v>
      </c>
      <c r="E370" t="s">
        <v>69</v>
      </c>
    </row>
    <row r="429" spans="4:12">
      <c r="D429" t="s">
        <v>70</v>
      </c>
      <c r="G429" t="s">
        <v>71</v>
      </c>
      <c r="H429" t="s">
        <v>72</v>
      </c>
      <c r="K429" t="s">
        <v>65</v>
      </c>
      <c r="L429" t="s">
        <v>73</v>
      </c>
    </row>
    <row r="486" spans="4:36">
      <c r="D486" t="s">
        <v>74</v>
      </c>
      <c r="I486" t="s">
        <v>73</v>
      </c>
      <c r="L486" t="s">
        <v>75</v>
      </c>
    </row>
    <row r="487" spans="4:36">
      <c r="D487" t="s">
        <v>76</v>
      </c>
    </row>
    <row r="491" spans="4:36" ht="150">
      <c r="AJ491" s="15" t="s">
        <v>77</v>
      </c>
    </row>
    <row r="537" spans="4:4">
      <c r="D537" t="s">
        <v>78</v>
      </c>
    </row>
    <row r="538" spans="4:4">
      <c r="D538" t="s">
        <v>79</v>
      </c>
    </row>
    <row r="539" spans="4:4">
      <c r="D539" t="s">
        <v>73</v>
      </c>
    </row>
    <row r="598" spans="4:4">
      <c r="D598" t="s">
        <v>80</v>
      </c>
    </row>
    <row r="599" spans="4:4">
      <c r="D599" t="s">
        <v>81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NEUROTEK</dc:creator>
  <cp:keywords/>
  <dc:description/>
  <cp:lastModifiedBy>Hendrik Steenland</cp:lastModifiedBy>
  <cp:revision/>
  <dcterms:created xsi:type="dcterms:W3CDTF">2021-07-23T23:09:54Z</dcterms:created>
  <dcterms:modified xsi:type="dcterms:W3CDTF">2021-11-15T03:58:06Z</dcterms:modified>
  <cp:category/>
  <cp:contentStatus/>
</cp:coreProperties>
</file>